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206"/>
  <workbookPr autoCompressPictures="0"/>
  <bookViews>
    <workbookView xWindow="240" yWindow="420" windowWidth="23720" windowHeight="9500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Sheet1!$A:$F,Sheet1!$4:$5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2" i="1" l="1"/>
  <c r="H24" i="1"/>
  <c r="H25" i="1"/>
  <c r="H46" i="1"/>
  <c r="H52" i="1"/>
  <c r="H61" i="1"/>
  <c r="H79" i="1"/>
  <c r="H80" i="1"/>
  <c r="H81" i="1"/>
  <c r="I24" i="1"/>
  <c r="I79" i="1"/>
  <c r="I61" i="1"/>
  <c r="I52" i="1"/>
  <c r="I46" i="1"/>
  <c r="G79" i="1"/>
  <c r="G61" i="1"/>
  <c r="G52" i="1"/>
  <c r="G46" i="1"/>
  <c r="G22" i="1"/>
  <c r="G24" i="1"/>
  <c r="I25" i="1"/>
  <c r="I80" i="1"/>
  <c r="G80" i="1"/>
  <c r="G25" i="1"/>
  <c r="I81" i="1"/>
</calcChain>
</file>

<file path=xl/sharedStrings.xml><?xml version="1.0" encoding="utf-8"?>
<sst xmlns="http://schemas.openxmlformats.org/spreadsheetml/2006/main" count="89" uniqueCount="87">
  <si>
    <t>Percy Priest School PTO</t>
  </si>
  <si>
    <t>Jul 1, '14 - Mar 16, 15</t>
  </si>
  <si>
    <t>Ordinary Income/Expense</t>
  </si>
  <si>
    <t>Income</t>
  </si>
  <si>
    <t>Specified Income</t>
  </si>
  <si>
    <t>Golf Event</t>
  </si>
  <si>
    <t>Merchandise Money</t>
  </si>
  <si>
    <t>Pizza Nights</t>
  </si>
  <si>
    <t>Invest Contributions</t>
  </si>
  <si>
    <t>Spring Event</t>
  </si>
  <si>
    <t>PTO Dues</t>
  </si>
  <si>
    <t>Bake Sale</t>
  </si>
  <si>
    <t>Tiger Pages</t>
  </si>
  <si>
    <t>Tiger Store (PP Store)</t>
  </si>
  <si>
    <t>Stores/Escrip/Boxtops</t>
  </si>
  <si>
    <t>Used Book Sale</t>
  </si>
  <si>
    <t>Interest Income</t>
  </si>
  <si>
    <t>Interest - Money Market</t>
  </si>
  <si>
    <t>Total Interest Income</t>
  </si>
  <si>
    <t>Miscellaneous Income</t>
  </si>
  <si>
    <t>Total Income</t>
  </si>
  <si>
    <t>Gross Profit</t>
  </si>
  <si>
    <t>Expense</t>
  </si>
  <si>
    <t>Prof Development Exp - General</t>
  </si>
  <si>
    <t>PPES Tiger Fund Expense</t>
  </si>
  <si>
    <t>Salaries &amp; Related Expenses</t>
  </si>
  <si>
    <t>Teacher Supply Expenses</t>
  </si>
  <si>
    <t>Interventionist</t>
  </si>
  <si>
    <t>Instructional Coach</t>
  </si>
  <si>
    <t>Accelerated Reader</t>
  </si>
  <si>
    <t>Teacher Supply Fund</t>
  </si>
  <si>
    <t>Library</t>
  </si>
  <si>
    <t>Science Lab Supplies</t>
  </si>
  <si>
    <t>Art</t>
  </si>
  <si>
    <t>Music</t>
  </si>
  <si>
    <t>P. E.</t>
  </si>
  <si>
    <t>Spanish Supplies</t>
  </si>
  <si>
    <t>New Teacher Room Setup</t>
  </si>
  <si>
    <t>Copier Maintenance &amp; Supplies</t>
  </si>
  <si>
    <t>Classroom Paper</t>
  </si>
  <si>
    <t>Technology</t>
  </si>
  <si>
    <t>Total Teacher Supply Expenses</t>
  </si>
  <si>
    <t>PTO Administrative Expenses</t>
  </si>
  <si>
    <t>Banking/Ebanking Expense</t>
  </si>
  <si>
    <t>Audit/Tax Prep</t>
  </si>
  <si>
    <t>PTO Supplies</t>
  </si>
  <si>
    <t>Insurance</t>
  </si>
  <si>
    <t>Total PTO Administrative Expenses</t>
  </si>
  <si>
    <t>Events &amp; Products Expenses</t>
  </si>
  <si>
    <t>Spring Fundraiser Expense</t>
  </si>
  <si>
    <t>Family Picnic</t>
  </si>
  <si>
    <t>Invest Expense</t>
  </si>
  <si>
    <t>Read-A-Thon Expense</t>
  </si>
  <si>
    <t>Total Events &amp; Products Expenses</t>
  </si>
  <si>
    <t>Other Expenses</t>
  </si>
  <si>
    <t>App Expense</t>
  </si>
  <si>
    <t>Grandparents Day</t>
  </si>
  <si>
    <t>Webpage Hosting</t>
  </si>
  <si>
    <t>New Families</t>
  </si>
  <si>
    <t>First Day Fair</t>
  </si>
  <si>
    <t>Teacher/Staff Appreciation</t>
  </si>
  <si>
    <t>Prep for school opening</t>
  </si>
  <si>
    <t>Principal's Discretionary Fund</t>
  </si>
  <si>
    <t>Cultural Arts Fund</t>
  </si>
  <si>
    <t>Publicity/PR</t>
  </si>
  <si>
    <t>Playground Maintenance</t>
  </si>
  <si>
    <t>Facilities</t>
  </si>
  <si>
    <t>Hospitality Fund</t>
  </si>
  <si>
    <t>Field Day</t>
  </si>
  <si>
    <t>Miscellaneous Expense</t>
  </si>
  <si>
    <t>Other Expenses - Other</t>
  </si>
  <si>
    <t>Total Other Expenses</t>
  </si>
  <si>
    <t>Total Expense</t>
  </si>
  <si>
    <t>2015-2016 Proposed</t>
  </si>
  <si>
    <t>Includes a check from 13-14</t>
  </si>
  <si>
    <t>Ambassador Program</t>
  </si>
  <si>
    <t>Spring Family Event/Math Night</t>
  </si>
  <si>
    <t>Proposed Profit &amp; Loss Budget vs. Actual</t>
  </si>
  <si>
    <t>July 1, 2015 through June 30, 2016</t>
  </si>
  <si>
    <t>Boxtops</t>
  </si>
  <si>
    <t>2014-2015 Budget</t>
  </si>
  <si>
    <t>Removing this line item going forward</t>
  </si>
  <si>
    <t>No Longer allowed per Federal guidelines</t>
  </si>
  <si>
    <t>No longer sold</t>
  </si>
  <si>
    <t>Kroger, Publix</t>
  </si>
  <si>
    <t>Net Income</t>
  </si>
  <si>
    <t>$1000 is gift to Waverly Belmont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</si>
</sst>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11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2"/>
      <color rgb="FF000080"/>
      <name val="Arial"/>
      <family val="2"/>
    </font>
    <font>
      <b/>
      <sz val="14"/>
      <color rgb="FF000080"/>
      <name val="Arial"/>
      <family val="2"/>
    </font>
    <font>
      <b/>
      <sz val="10"/>
      <color rgb="FF00008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2" fillId="0" borderId="1" xfId="0" applyNumberFormat="1" applyFont="1" applyBorder="1"/>
    <xf numFmtId="49" fontId="1" fillId="0" borderId="1" xfId="0" applyNumberFormat="1" applyFont="1" applyBorder="1"/>
    <xf numFmtId="49" fontId="0" fillId="0" borderId="1" xfId="0" applyNumberFormat="1" applyBorder="1"/>
    <xf numFmtId="0" fontId="0" fillId="0" borderId="1" xfId="0" applyBorder="1"/>
    <xf numFmtId="49" fontId="3" fillId="0" borderId="1" xfId="0" applyNumberFormat="1" applyFont="1" applyBorder="1"/>
    <xf numFmtId="49" fontId="4" fillId="0" borderId="1" xfId="0" applyNumberFormat="1" applyFont="1" applyBorder="1"/>
    <xf numFmtId="49" fontId="0" fillId="0" borderId="1" xfId="0" applyNumberFormat="1" applyBorder="1" applyAlignment="1">
      <alignment horizontal="centerContinuous"/>
    </xf>
    <xf numFmtId="49" fontId="6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6" fillId="0" borderId="1" xfId="0" applyNumberFormat="1" applyFont="1" applyBorder="1"/>
    <xf numFmtId="164" fontId="8" fillId="0" borderId="1" xfId="0" applyNumberFormat="1" applyFont="1" applyBorder="1"/>
    <xf numFmtId="0" fontId="7" fillId="0" borderId="1" xfId="0" applyFont="1" applyBorder="1"/>
    <xf numFmtId="4" fontId="7" fillId="0" borderId="1" xfId="0" applyNumberFormat="1" applyFont="1" applyBorder="1"/>
    <xf numFmtId="0" fontId="7" fillId="2" borderId="1" xfId="0" applyFont="1" applyFill="1" applyBorder="1"/>
    <xf numFmtId="164" fontId="5" fillId="0" borderId="1" xfId="0" applyNumberFormat="1" applyFont="1" applyBorder="1"/>
    <xf numFmtId="164" fontId="1" fillId="0" borderId="1" xfId="0" applyNumberFormat="1" applyFont="1" applyBorder="1"/>
    <xf numFmtId="0" fontId="1" fillId="0" borderId="1" xfId="0" applyFont="1" applyBorder="1"/>
    <xf numFmtId="0" fontId="1" fillId="0" borderId="1" xfId="0" applyNumberFormat="1" applyFont="1" applyBorder="1"/>
    <xf numFmtId="0" fontId="0" fillId="0" borderId="1" xfId="0" applyNumberFormat="1" applyBorder="1"/>
    <xf numFmtId="49" fontId="6" fillId="3" borderId="1" xfId="0" applyNumberFormat="1" applyFont="1" applyFill="1" applyBorder="1"/>
    <xf numFmtId="164" fontId="8" fillId="3" borderId="1" xfId="0" applyNumberFormat="1" applyFont="1" applyFill="1" applyBorder="1"/>
    <xf numFmtId="0" fontId="7" fillId="3" borderId="1" xfId="0" applyFont="1" applyFill="1" applyBorder="1"/>
    <xf numFmtId="49" fontId="1" fillId="3" borderId="1" xfId="0" applyNumberFormat="1" applyFont="1" applyFill="1" applyBorder="1"/>
    <xf numFmtId="164" fontId="5" fillId="3" borderId="1" xfId="0" applyNumberFormat="1" applyFont="1" applyFill="1" applyBorder="1"/>
    <xf numFmtId="0" fontId="0" fillId="3" borderId="1" xfId="0" applyFill="1" applyBorder="1"/>
    <xf numFmtId="0" fontId="10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tabSelected="1" workbookViewId="0">
      <pane xSplit="6" ySplit="5" topLeftCell="H32" activePane="bottomRight" state="frozenSplit"/>
      <selection pane="topRight" activeCell="G1" sqref="G1"/>
      <selection pane="bottomLeft" activeCell="A6" sqref="A6"/>
      <selection pane="bottomRight" activeCell="I46" sqref="I46"/>
    </sheetView>
  </sheetViews>
  <sheetFormatPr baseColWidth="10" defaultColWidth="8.83203125" defaultRowHeight="14" x14ac:dyDescent="0"/>
  <cols>
    <col min="1" max="5" width="3" style="19" customWidth="1"/>
    <col min="6" max="6" width="26.83203125" style="19" customWidth="1"/>
    <col min="7" max="7" width="16.83203125" style="20" hidden="1" customWidth="1"/>
    <col min="8" max="8" width="18.5" style="20" customWidth="1"/>
    <col min="9" max="9" width="21.33203125" style="4" customWidth="1"/>
    <col min="10" max="16384" width="8.83203125" style="4"/>
  </cols>
  <sheetData>
    <row r="1" spans="1:10" ht="15">
      <c r="A1" s="1" t="s">
        <v>0</v>
      </c>
      <c r="B1" s="2"/>
      <c r="C1" s="2"/>
      <c r="D1" s="2"/>
      <c r="E1" s="2"/>
      <c r="F1" s="2"/>
      <c r="G1" s="3"/>
      <c r="H1" s="3"/>
    </row>
    <row r="2" spans="1:10" ht="17">
      <c r="A2" s="5" t="s">
        <v>77</v>
      </c>
      <c r="B2" s="2"/>
      <c r="C2" s="2"/>
      <c r="D2" s="2"/>
      <c r="E2" s="2"/>
      <c r="F2" s="2"/>
      <c r="G2" s="3"/>
      <c r="H2" s="3"/>
    </row>
    <row r="3" spans="1:10">
      <c r="A3" s="6" t="s">
        <v>78</v>
      </c>
      <c r="B3" s="2"/>
      <c r="C3" s="2"/>
      <c r="D3" s="2"/>
      <c r="E3" s="2"/>
      <c r="F3" s="2"/>
      <c r="G3" s="3"/>
      <c r="H3" s="3"/>
    </row>
    <row r="4" spans="1:10">
      <c r="A4" s="2"/>
      <c r="B4" s="2"/>
      <c r="C4" s="2"/>
      <c r="D4" s="2"/>
      <c r="E4" s="2"/>
      <c r="F4" s="2"/>
      <c r="G4" s="7"/>
      <c r="H4" s="7"/>
    </row>
    <row r="5" spans="1:10" s="10" customFormat="1" ht="12">
      <c r="A5" s="8"/>
      <c r="B5" s="8"/>
      <c r="C5" s="8"/>
      <c r="D5" s="8"/>
      <c r="E5" s="8"/>
      <c r="F5" s="8"/>
      <c r="G5" s="8" t="s">
        <v>1</v>
      </c>
      <c r="H5" s="8" t="s">
        <v>80</v>
      </c>
      <c r="I5" s="9" t="s">
        <v>73</v>
      </c>
    </row>
    <row r="6" spans="1:10" s="13" customFormat="1" ht="12">
      <c r="A6" s="11"/>
      <c r="B6" s="11" t="s">
        <v>2</v>
      </c>
      <c r="C6" s="11"/>
      <c r="D6" s="11"/>
      <c r="E6" s="11"/>
      <c r="F6" s="11"/>
      <c r="G6" s="12"/>
      <c r="H6" s="12"/>
    </row>
    <row r="7" spans="1:10" s="13" customFormat="1" ht="12">
      <c r="A7" s="11"/>
      <c r="B7" s="11"/>
      <c r="C7" s="11"/>
      <c r="D7" s="11" t="s">
        <v>3</v>
      </c>
      <c r="E7" s="11"/>
      <c r="F7" s="11"/>
      <c r="G7" s="12"/>
      <c r="H7" s="12"/>
    </row>
    <row r="8" spans="1:10" s="13" customFormat="1" ht="12">
      <c r="A8" s="11"/>
      <c r="B8" s="11"/>
      <c r="C8" s="11"/>
      <c r="D8" s="11"/>
      <c r="E8" s="11" t="s">
        <v>4</v>
      </c>
      <c r="F8" s="11"/>
      <c r="G8" s="12">
        <v>3145</v>
      </c>
      <c r="H8" s="12">
        <v>0</v>
      </c>
    </row>
    <row r="9" spans="1:10" s="13" customFormat="1" ht="12">
      <c r="A9" s="11"/>
      <c r="B9" s="11"/>
      <c r="C9" s="11"/>
      <c r="D9" s="11"/>
      <c r="E9" s="11" t="s">
        <v>5</v>
      </c>
      <c r="F9" s="11"/>
      <c r="G9" s="12">
        <v>19586.47</v>
      </c>
      <c r="H9" s="12">
        <v>9000</v>
      </c>
      <c r="I9" s="14">
        <v>13000</v>
      </c>
      <c r="J9" s="27"/>
    </row>
    <row r="10" spans="1:10" s="13" customFormat="1" ht="12">
      <c r="A10" s="11"/>
      <c r="B10" s="11"/>
      <c r="C10" s="11"/>
      <c r="D10" s="11"/>
      <c r="E10" s="11" t="s">
        <v>6</v>
      </c>
      <c r="F10" s="11"/>
      <c r="G10" s="12">
        <v>2299.9499999999998</v>
      </c>
      <c r="H10" s="12">
        <v>3000</v>
      </c>
      <c r="I10" s="14">
        <v>6550</v>
      </c>
      <c r="J10" s="13" t="s">
        <v>84</v>
      </c>
    </row>
    <row r="11" spans="1:10" s="13" customFormat="1" ht="12">
      <c r="A11" s="11"/>
      <c r="B11" s="11"/>
      <c r="C11" s="11"/>
      <c r="D11" s="11"/>
      <c r="E11" s="11" t="s">
        <v>7</v>
      </c>
      <c r="F11" s="11"/>
      <c r="G11" s="12">
        <v>1547.7</v>
      </c>
      <c r="H11" s="12">
        <v>1000</v>
      </c>
      <c r="I11" s="14">
        <v>1000</v>
      </c>
      <c r="J11" s="13" t="s">
        <v>74</v>
      </c>
    </row>
    <row r="12" spans="1:10" s="13" customFormat="1" ht="12">
      <c r="A12" s="11"/>
      <c r="B12" s="11"/>
      <c r="C12" s="11"/>
      <c r="D12" s="11"/>
      <c r="E12" s="11" t="s">
        <v>8</v>
      </c>
      <c r="F12" s="11"/>
      <c r="G12" s="12">
        <v>97977.5</v>
      </c>
      <c r="H12" s="12">
        <v>92000</v>
      </c>
      <c r="I12" s="14">
        <v>93000</v>
      </c>
    </row>
    <row r="13" spans="1:10" s="13" customFormat="1" ht="12">
      <c r="A13" s="11"/>
      <c r="B13" s="11"/>
      <c r="C13" s="11"/>
      <c r="D13" s="11"/>
      <c r="E13" s="11" t="s">
        <v>9</v>
      </c>
      <c r="F13" s="11"/>
      <c r="G13" s="12">
        <v>0</v>
      </c>
      <c r="H13" s="12">
        <v>45500</v>
      </c>
      <c r="I13" s="14">
        <v>50000</v>
      </c>
    </row>
    <row r="14" spans="1:10" s="13" customFormat="1" ht="12">
      <c r="A14" s="11"/>
      <c r="B14" s="11"/>
      <c r="C14" s="11"/>
      <c r="D14" s="11"/>
      <c r="E14" s="11" t="s">
        <v>10</v>
      </c>
      <c r="F14" s="11"/>
      <c r="G14" s="12">
        <v>2690</v>
      </c>
      <c r="H14" s="12">
        <v>2600</v>
      </c>
      <c r="I14" s="13">
        <v>0</v>
      </c>
      <c r="J14" s="13" t="s">
        <v>81</v>
      </c>
    </row>
    <row r="15" spans="1:10" s="13" customFormat="1" ht="12">
      <c r="A15" s="11"/>
      <c r="B15" s="11"/>
      <c r="C15" s="11"/>
      <c r="D15" s="11"/>
      <c r="E15" s="11" t="s">
        <v>11</v>
      </c>
      <c r="F15" s="11"/>
      <c r="G15" s="12">
        <v>0</v>
      </c>
      <c r="H15" s="12">
        <v>1800</v>
      </c>
      <c r="I15" s="13">
        <v>0</v>
      </c>
      <c r="J15" s="13" t="s">
        <v>82</v>
      </c>
    </row>
    <row r="16" spans="1:10" s="13" customFormat="1" ht="12">
      <c r="A16" s="11"/>
      <c r="B16" s="11"/>
      <c r="C16" s="11"/>
      <c r="D16" s="11"/>
      <c r="E16" s="11" t="s">
        <v>12</v>
      </c>
      <c r="F16" s="11"/>
      <c r="G16" s="12">
        <v>75</v>
      </c>
      <c r="H16" s="12">
        <v>750</v>
      </c>
      <c r="I16" s="13">
        <v>0</v>
      </c>
      <c r="J16" s="13" t="s">
        <v>83</v>
      </c>
    </row>
    <row r="17" spans="1:10" s="13" customFormat="1" ht="12">
      <c r="A17" s="11"/>
      <c r="B17" s="11"/>
      <c r="C17" s="11"/>
      <c r="D17" s="11"/>
      <c r="E17" s="11" t="s">
        <v>13</v>
      </c>
      <c r="F17" s="11"/>
      <c r="G17" s="12">
        <v>14179.2</v>
      </c>
      <c r="H17" s="12">
        <v>10000</v>
      </c>
      <c r="I17" s="14">
        <v>10000</v>
      </c>
    </row>
    <row r="18" spans="1:10" s="13" customFormat="1" ht="12">
      <c r="A18" s="11"/>
      <c r="B18" s="11"/>
      <c r="C18" s="11"/>
      <c r="D18" s="11"/>
      <c r="E18" s="11" t="s">
        <v>14</v>
      </c>
      <c r="F18" s="11"/>
      <c r="G18" s="12">
        <v>0</v>
      </c>
      <c r="H18" s="12">
        <v>2000</v>
      </c>
      <c r="I18" s="14">
        <v>2000</v>
      </c>
      <c r="J18" s="13" t="s">
        <v>79</v>
      </c>
    </row>
    <row r="19" spans="1:10" s="13" customFormat="1" ht="12">
      <c r="A19" s="11"/>
      <c r="B19" s="11"/>
      <c r="C19" s="11"/>
      <c r="D19" s="11"/>
      <c r="E19" s="11" t="s">
        <v>15</v>
      </c>
      <c r="F19" s="11"/>
      <c r="G19" s="12">
        <v>0</v>
      </c>
      <c r="H19" s="12">
        <v>1500</v>
      </c>
      <c r="I19" s="14">
        <v>1500</v>
      </c>
    </row>
    <row r="20" spans="1:10" s="13" customFormat="1" ht="12">
      <c r="A20" s="11"/>
      <c r="B20" s="11"/>
      <c r="C20" s="11"/>
      <c r="D20" s="11"/>
      <c r="E20" s="11" t="s">
        <v>16</v>
      </c>
      <c r="F20" s="11"/>
      <c r="G20" s="12"/>
      <c r="H20" s="12"/>
    </row>
    <row r="21" spans="1:10" s="13" customFormat="1" ht="12">
      <c r="A21" s="11"/>
      <c r="B21" s="11"/>
      <c r="C21" s="11"/>
      <c r="D21" s="11"/>
      <c r="E21" s="11"/>
      <c r="F21" s="11" t="s">
        <v>17</v>
      </c>
      <c r="G21" s="12">
        <v>7.93</v>
      </c>
      <c r="H21" s="12">
        <v>150</v>
      </c>
      <c r="I21" s="13">
        <v>50</v>
      </c>
    </row>
    <row r="22" spans="1:10" s="13" customFormat="1" ht="12">
      <c r="A22" s="11"/>
      <c r="B22" s="11"/>
      <c r="C22" s="11"/>
      <c r="D22" s="11"/>
      <c r="E22" s="11" t="s">
        <v>18</v>
      </c>
      <c r="F22" s="11"/>
      <c r="G22" s="12">
        <f>ROUND(SUM(G20:G21),5)</f>
        <v>7.93</v>
      </c>
      <c r="H22" s="12">
        <f>ROUND(SUM(H20:H21),5)</f>
        <v>150</v>
      </c>
    </row>
    <row r="23" spans="1:10" s="13" customFormat="1" ht="30" customHeight="1">
      <c r="A23" s="11"/>
      <c r="B23" s="11"/>
      <c r="C23" s="11"/>
      <c r="D23" s="11"/>
      <c r="E23" s="11" t="s">
        <v>19</v>
      </c>
      <c r="F23" s="11"/>
      <c r="G23" s="12">
        <v>0</v>
      </c>
      <c r="H23" s="12">
        <v>156</v>
      </c>
      <c r="I23" s="13">
        <v>0</v>
      </c>
    </row>
    <row r="24" spans="1:10" s="23" customFormat="1" ht="12">
      <c r="A24" s="21"/>
      <c r="B24" s="21"/>
      <c r="C24" s="21"/>
      <c r="D24" s="21" t="s">
        <v>20</v>
      </c>
      <c r="E24" s="21"/>
      <c r="F24" s="21"/>
      <c r="G24" s="22">
        <f>ROUND(SUM(G7:G19)+SUM(G22:G23),5)</f>
        <v>141508.75</v>
      </c>
      <c r="H24" s="22">
        <f>ROUND(SUM(H7:H19)+SUM(H22:H23),5)</f>
        <v>169456</v>
      </c>
      <c r="I24" s="23">
        <f>ROUND(SUM(I8:I19)+SUM(I22:I23),5)</f>
        <v>177050</v>
      </c>
    </row>
    <row r="25" spans="1:10" s="13" customFormat="1" ht="30" customHeight="1">
      <c r="A25" s="11"/>
      <c r="B25" s="11"/>
      <c r="C25" s="11" t="s">
        <v>21</v>
      </c>
      <c r="D25" s="11"/>
      <c r="E25" s="11"/>
      <c r="F25" s="11"/>
      <c r="G25" s="12">
        <f>G24</f>
        <v>141508.75</v>
      </c>
      <c r="H25" s="12">
        <f>H24</f>
        <v>169456</v>
      </c>
      <c r="I25" s="13">
        <f>I24</f>
        <v>177050</v>
      </c>
    </row>
    <row r="26" spans="1:10" s="13" customFormat="1" ht="30" customHeight="1">
      <c r="A26" s="11"/>
      <c r="B26" s="11"/>
      <c r="C26" s="11"/>
      <c r="D26" s="11" t="s">
        <v>22</v>
      </c>
      <c r="E26" s="11"/>
      <c r="F26" s="11"/>
      <c r="G26" s="12"/>
      <c r="H26" s="12"/>
    </row>
    <row r="27" spans="1:10" s="13" customFormat="1" ht="12">
      <c r="A27" s="11"/>
      <c r="B27" s="11"/>
      <c r="C27" s="11"/>
      <c r="D27" s="11"/>
      <c r="E27" s="11" t="s">
        <v>23</v>
      </c>
      <c r="F27" s="11"/>
      <c r="G27" s="12">
        <v>6049.3</v>
      </c>
      <c r="H27" s="12">
        <v>19000</v>
      </c>
      <c r="I27" s="14">
        <v>12000</v>
      </c>
    </row>
    <row r="28" spans="1:10" s="13" customFormat="1" ht="12">
      <c r="A28" s="11"/>
      <c r="B28" s="11"/>
      <c r="C28" s="11"/>
      <c r="D28" s="11"/>
      <c r="E28" s="11" t="s">
        <v>24</v>
      </c>
      <c r="F28" s="11"/>
      <c r="G28" s="12">
        <v>41427</v>
      </c>
      <c r="H28" s="12">
        <v>0</v>
      </c>
      <c r="I28" s="13">
        <v>0</v>
      </c>
    </row>
    <row r="29" spans="1:10" s="13" customFormat="1" ht="12">
      <c r="A29" s="11"/>
      <c r="B29" s="11"/>
      <c r="C29" s="11"/>
      <c r="D29" s="11"/>
      <c r="E29" s="11" t="s">
        <v>25</v>
      </c>
      <c r="F29" s="11"/>
      <c r="G29" s="12">
        <v>29958.39</v>
      </c>
      <c r="H29" s="12">
        <v>60000</v>
      </c>
      <c r="I29" s="14">
        <v>68950</v>
      </c>
    </row>
    <row r="30" spans="1:10" s="13" customFormat="1" ht="12">
      <c r="A30" s="11"/>
      <c r="B30" s="11"/>
      <c r="C30" s="11"/>
      <c r="D30" s="11"/>
      <c r="E30" s="11" t="s">
        <v>26</v>
      </c>
      <c r="F30" s="11"/>
      <c r="G30" s="12"/>
      <c r="H30" s="12"/>
    </row>
    <row r="31" spans="1:10" s="13" customFormat="1" ht="12">
      <c r="A31" s="11"/>
      <c r="B31" s="11"/>
      <c r="C31" s="11"/>
      <c r="D31" s="11"/>
      <c r="E31" s="11"/>
      <c r="F31" s="11" t="s">
        <v>27</v>
      </c>
      <c r="G31" s="12">
        <v>174.04</v>
      </c>
      <c r="H31" s="12">
        <v>500</v>
      </c>
      <c r="I31" s="13">
        <v>750</v>
      </c>
    </row>
    <row r="32" spans="1:10" s="13" customFormat="1" ht="12">
      <c r="A32" s="11"/>
      <c r="B32" s="11"/>
      <c r="C32" s="11"/>
      <c r="D32" s="11"/>
      <c r="E32" s="11"/>
      <c r="F32" s="11" t="s">
        <v>28</v>
      </c>
      <c r="G32" s="12">
        <v>1371.6</v>
      </c>
      <c r="H32" s="12">
        <v>2400</v>
      </c>
      <c r="I32" s="14">
        <v>2400</v>
      </c>
    </row>
    <row r="33" spans="1:9" s="13" customFormat="1" ht="12">
      <c r="A33" s="11"/>
      <c r="B33" s="11"/>
      <c r="C33" s="11"/>
      <c r="D33" s="11"/>
      <c r="E33" s="11"/>
      <c r="F33" s="11" t="s">
        <v>29</v>
      </c>
      <c r="G33" s="12">
        <v>2639.4</v>
      </c>
      <c r="H33" s="12">
        <v>2639.4</v>
      </c>
      <c r="I33" s="14">
        <v>2700</v>
      </c>
    </row>
    <row r="34" spans="1:9" s="13" customFormat="1" ht="12">
      <c r="A34" s="11"/>
      <c r="B34" s="11"/>
      <c r="C34" s="11"/>
      <c r="D34" s="11"/>
      <c r="E34" s="11"/>
      <c r="F34" s="11" t="s">
        <v>30</v>
      </c>
      <c r="G34" s="12">
        <v>6400</v>
      </c>
      <c r="H34" s="12">
        <v>6500</v>
      </c>
      <c r="I34" s="14">
        <v>6500</v>
      </c>
    </row>
    <row r="35" spans="1:9" s="13" customFormat="1" ht="12">
      <c r="A35" s="11"/>
      <c r="B35" s="11"/>
      <c r="C35" s="11"/>
      <c r="D35" s="11"/>
      <c r="E35" s="11"/>
      <c r="F35" s="11" t="s">
        <v>31</v>
      </c>
      <c r="G35" s="12">
        <v>2103.9499999999998</v>
      </c>
      <c r="H35" s="12">
        <v>5000</v>
      </c>
      <c r="I35" s="14">
        <v>5000</v>
      </c>
    </row>
    <row r="36" spans="1:9" s="13" customFormat="1" ht="12">
      <c r="A36" s="11"/>
      <c r="B36" s="11"/>
      <c r="C36" s="11"/>
      <c r="D36" s="11"/>
      <c r="E36" s="11"/>
      <c r="F36" s="11" t="s">
        <v>32</v>
      </c>
      <c r="G36" s="12">
        <v>367.96</v>
      </c>
      <c r="H36" s="12">
        <v>1000</v>
      </c>
      <c r="I36" s="15">
        <v>0</v>
      </c>
    </row>
    <row r="37" spans="1:9" s="13" customFormat="1" ht="12">
      <c r="A37" s="11"/>
      <c r="B37" s="11"/>
      <c r="C37" s="11"/>
      <c r="D37" s="11"/>
      <c r="E37" s="11"/>
      <c r="F37" s="11" t="s">
        <v>33</v>
      </c>
      <c r="G37" s="12">
        <v>1165.93</v>
      </c>
      <c r="H37" s="12">
        <v>3400</v>
      </c>
      <c r="I37" s="14">
        <v>3400</v>
      </c>
    </row>
    <row r="38" spans="1:9" s="13" customFormat="1" ht="12">
      <c r="A38" s="11"/>
      <c r="B38" s="11"/>
      <c r="C38" s="11"/>
      <c r="D38" s="11"/>
      <c r="E38" s="11"/>
      <c r="F38" s="11" t="s">
        <v>34</v>
      </c>
      <c r="G38" s="12">
        <v>2747.35</v>
      </c>
      <c r="H38" s="12">
        <v>3200</v>
      </c>
      <c r="I38" s="14">
        <v>3200</v>
      </c>
    </row>
    <row r="39" spans="1:9" s="13" customFormat="1" ht="12">
      <c r="A39" s="11"/>
      <c r="B39" s="11"/>
      <c r="C39" s="11"/>
      <c r="D39" s="11"/>
      <c r="E39" s="11"/>
      <c r="F39" s="11" t="s">
        <v>35</v>
      </c>
      <c r="G39" s="12">
        <v>1636.27</v>
      </c>
      <c r="H39" s="12">
        <v>1600</v>
      </c>
      <c r="I39" s="14">
        <v>1600</v>
      </c>
    </row>
    <row r="40" spans="1:9" s="13" customFormat="1" ht="12">
      <c r="A40" s="11"/>
      <c r="B40" s="11"/>
      <c r="C40" s="11"/>
      <c r="D40" s="11"/>
      <c r="E40" s="11"/>
      <c r="F40" s="11" t="s">
        <v>36</v>
      </c>
      <c r="G40" s="12">
        <v>0</v>
      </c>
      <c r="H40" s="12">
        <v>1200</v>
      </c>
      <c r="I40" s="14">
        <v>1200</v>
      </c>
    </row>
    <row r="41" spans="1:9" s="13" customFormat="1" ht="12">
      <c r="A41" s="11"/>
      <c r="B41" s="11"/>
      <c r="C41" s="11"/>
      <c r="D41" s="11"/>
      <c r="E41" s="11"/>
      <c r="F41" s="11" t="s">
        <v>75</v>
      </c>
      <c r="G41" s="12"/>
      <c r="H41" s="12"/>
      <c r="I41" s="13">
        <v>150</v>
      </c>
    </row>
    <row r="42" spans="1:9" s="13" customFormat="1" ht="12">
      <c r="A42" s="11"/>
      <c r="B42" s="11"/>
      <c r="C42" s="11"/>
      <c r="D42" s="11"/>
      <c r="E42" s="11"/>
      <c r="F42" s="11" t="s">
        <v>37</v>
      </c>
      <c r="G42" s="12">
        <v>0</v>
      </c>
      <c r="H42" s="12">
        <v>400</v>
      </c>
      <c r="I42" s="13">
        <v>0</v>
      </c>
    </row>
    <row r="43" spans="1:9" s="13" customFormat="1" ht="12">
      <c r="A43" s="11"/>
      <c r="B43" s="11"/>
      <c r="C43" s="11"/>
      <c r="D43" s="11"/>
      <c r="E43" s="11"/>
      <c r="F43" s="11" t="s">
        <v>38</v>
      </c>
      <c r="G43" s="12">
        <v>987.04</v>
      </c>
      <c r="H43" s="12">
        <v>1200</v>
      </c>
      <c r="I43" s="14">
        <v>1200</v>
      </c>
    </row>
    <row r="44" spans="1:9" s="13" customFormat="1" ht="12">
      <c r="A44" s="11"/>
      <c r="B44" s="11"/>
      <c r="C44" s="11"/>
      <c r="D44" s="11"/>
      <c r="E44" s="11"/>
      <c r="F44" s="11" t="s">
        <v>39</v>
      </c>
      <c r="G44" s="12">
        <v>2592.4</v>
      </c>
      <c r="H44" s="12">
        <v>3500</v>
      </c>
      <c r="I44" s="14">
        <v>3500</v>
      </c>
    </row>
    <row r="45" spans="1:9" s="13" customFormat="1" ht="12">
      <c r="A45" s="11"/>
      <c r="B45" s="11"/>
      <c r="C45" s="11"/>
      <c r="D45" s="11"/>
      <c r="E45" s="11"/>
      <c r="F45" s="11" t="s">
        <v>40</v>
      </c>
      <c r="G45" s="12">
        <v>1746.28</v>
      </c>
      <c r="H45" s="12">
        <v>3000</v>
      </c>
      <c r="I45" s="14">
        <v>7550</v>
      </c>
    </row>
    <row r="46" spans="1:9" s="13" customFormat="1" ht="12">
      <c r="A46" s="11"/>
      <c r="B46" s="11"/>
      <c r="C46" s="11"/>
      <c r="D46" s="11"/>
      <c r="E46" s="11" t="s">
        <v>41</v>
      </c>
      <c r="F46" s="11"/>
      <c r="G46" s="12">
        <f>ROUND(SUM(G30:G45),5)</f>
        <v>23932.22</v>
      </c>
      <c r="H46" s="12">
        <f>ROUND(SUM(H30:H45),5)</f>
        <v>35539.4</v>
      </c>
      <c r="I46" s="13">
        <f>SUM(I31:I45:I45)</f>
        <v>39150</v>
      </c>
    </row>
    <row r="47" spans="1:9" s="13" customFormat="1" ht="30" customHeight="1">
      <c r="A47" s="11"/>
      <c r="B47" s="11"/>
      <c r="C47" s="11"/>
      <c r="D47" s="11"/>
      <c r="E47" s="11" t="s">
        <v>42</v>
      </c>
      <c r="F47" s="11"/>
      <c r="G47" s="12"/>
      <c r="H47" s="12"/>
    </row>
    <row r="48" spans="1:9" s="13" customFormat="1" ht="12">
      <c r="A48" s="11"/>
      <c r="B48" s="11"/>
      <c r="C48" s="11"/>
      <c r="D48" s="11"/>
      <c r="E48" s="11"/>
      <c r="F48" s="11" t="s">
        <v>43</v>
      </c>
      <c r="G48" s="12">
        <v>2008.77</v>
      </c>
      <c r="H48" s="12">
        <v>3200</v>
      </c>
      <c r="I48" s="14">
        <v>4000</v>
      </c>
    </row>
    <row r="49" spans="1:9" s="13" customFormat="1" ht="12">
      <c r="A49" s="11"/>
      <c r="B49" s="11"/>
      <c r="C49" s="11"/>
      <c r="D49" s="11"/>
      <c r="E49" s="11"/>
      <c r="F49" s="11" t="s">
        <v>44</v>
      </c>
      <c r="G49" s="12">
        <v>1050</v>
      </c>
      <c r="H49" s="12">
        <v>1200</v>
      </c>
      <c r="I49" s="14">
        <v>1200</v>
      </c>
    </row>
    <row r="50" spans="1:9" s="13" customFormat="1" ht="12">
      <c r="A50" s="11"/>
      <c r="B50" s="11"/>
      <c r="C50" s="11"/>
      <c r="D50" s="11"/>
      <c r="E50" s="11"/>
      <c r="F50" s="11" t="s">
        <v>45</v>
      </c>
      <c r="G50" s="12">
        <v>443.88</v>
      </c>
      <c r="H50" s="12">
        <v>500</v>
      </c>
      <c r="I50" s="13">
        <v>500</v>
      </c>
    </row>
    <row r="51" spans="1:9" s="13" customFormat="1" ht="12">
      <c r="A51" s="11"/>
      <c r="B51" s="11"/>
      <c r="C51" s="11"/>
      <c r="D51" s="11"/>
      <c r="E51" s="11"/>
      <c r="F51" s="11" t="s">
        <v>46</v>
      </c>
      <c r="G51" s="12">
        <v>540</v>
      </c>
      <c r="H51" s="12">
        <v>625</v>
      </c>
      <c r="I51" s="13">
        <v>600</v>
      </c>
    </row>
    <row r="52" spans="1:9" s="13" customFormat="1" ht="12">
      <c r="A52" s="11"/>
      <c r="B52" s="11"/>
      <c r="C52" s="11"/>
      <c r="D52" s="11"/>
      <c r="E52" s="11" t="s">
        <v>47</v>
      </c>
      <c r="F52" s="11"/>
      <c r="G52" s="12">
        <f>ROUND(SUM(G47:G51),5)</f>
        <v>4042.65</v>
      </c>
      <c r="H52" s="12">
        <f>ROUND(SUM(H47:H51),5)</f>
        <v>5525</v>
      </c>
      <c r="I52" s="13">
        <f>SUM(I48:I51:I51)</f>
        <v>6300</v>
      </c>
    </row>
    <row r="53" spans="1:9" s="13" customFormat="1" ht="30" customHeight="1">
      <c r="A53" s="11"/>
      <c r="B53" s="11"/>
      <c r="C53" s="11"/>
      <c r="D53" s="11"/>
      <c r="E53" s="11" t="s">
        <v>48</v>
      </c>
      <c r="F53" s="11"/>
      <c r="G53" s="12"/>
      <c r="H53" s="12"/>
    </row>
    <row r="54" spans="1:9" s="13" customFormat="1" ht="12">
      <c r="A54" s="11"/>
      <c r="B54" s="11"/>
      <c r="C54" s="11"/>
      <c r="D54" s="11"/>
      <c r="E54" s="11"/>
      <c r="F54" s="11" t="s">
        <v>5</v>
      </c>
      <c r="G54" s="12">
        <v>11766.98</v>
      </c>
      <c r="H54" s="12">
        <v>6000</v>
      </c>
      <c r="I54" s="14">
        <v>7000</v>
      </c>
    </row>
    <row r="55" spans="1:9" s="13" customFormat="1" ht="12">
      <c r="A55" s="11"/>
      <c r="B55" s="11"/>
      <c r="C55" s="11"/>
      <c r="D55" s="11"/>
      <c r="E55" s="11"/>
      <c r="F55" s="11" t="s">
        <v>13</v>
      </c>
      <c r="G55" s="12">
        <v>11891.25</v>
      </c>
      <c r="H55" s="12">
        <v>10000</v>
      </c>
      <c r="I55" s="14">
        <v>10000</v>
      </c>
    </row>
    <row r="56" spans="1:9" s="13" customFormat="1" ht="12">
      <c r="A56" s="11"/>
      <c r="B56" s="11"/>
      <c r="C56" s="11"/>
      <c r="D56" s="11"/>
      <c r="E56" s="11"/>
      <c r="F56" s="11" t="s">
        <v>49</v>
      </c>
      <c r="G56" s="12">
        <v>731.85</v>
      </c>
      <c r="H56" s="12">
        <v>10000</v>
      </c>
      <c r="I56" s="14">
        <v>12000</v>
      </c>
    </row>
    <row r="57" spans="1:9" s="13" customFormat="1" ht="12">
      <c r="A57" s="11"/>
      <c r="B57" s="11"/>
      <c r="C57" s="11"/>
      <c r="D57" s="11"/>
      <c r="E57" s="11"/>
      <c r="F57" s="11" t="s">
        <v>50</v>
      </c>
      <c r="G57" s="12">
        <v>533.54999999999995</v>
      </c>
      <c r="H57" s="12">
        <v>800</v>
      </c>
      <c r="I57" s="13">
        <v>800</v>
      </c>
    </row>
    <row r="58" spans="1:9" s="13" customFormat="1" ht="12">
      <c r="A58" s="11"/>
      <c r="B58" s="11"/>
      <c r="C58" s="11"/>
      <c r="D58" s="11"/>
      <c r="E58" s="11"/>
      <c r="F58" s="11" t="s">
        <v>51</v>
      </c>
      <c r="G58" s="12">
        <v>1499.35</v>
      </c>
      <c r="H58" s="12">
        <v>1500</v>
      </c>
      <c r="I58" s="14">
        <v>1500</v>
      </c>
    </row>
    <row r="59" spans="1:9" s="13" customFormat="1" ht="12">
      <c r="A59" s="11"/>
      <c r="B59" s="11"/>
      <c r="C59" s="11"/>
      <c r="D59" s="11"/>
      <c r="E59" s="11"/>
      <c r="F59" s="11" t="s">
        <v>76</v>
      </c>
      <c r="G59" s="12">
        <v>0</v>
      </c>
      <c r="H59" s="12">
        <v>750</v>
      </c>
      <c r="I59" s="13">
        <v>750</v>
      </c>
    </row>
    <row r="60" spans="1:9" s="13" customFormat="1" ht="12">
      <c r="A60" s="11"/>
      <c r="B60" s="11"/>
      <c r="C60" s="11"/>
      <c r="D60" s="11"/>
      <c r="E60" s="11"/>
      <c r="F60" s="11" t="s">
        <v>52</v>
      </c>
      <c r="G60" s="12">
        <v>1033.76</v>
      </c>
      <c r="H60" s="12">
        <v>1750</v>
      </c>
      <c r="I60" s="14">
        <v>1500</v>
      </c>
    </row>
    <row r="61" spans="1:9" s="13" customFormat="1" ht="12">
      <c r="A61" s="11"/>
      <c r="B61" s="11"/>
      <c r="C61" s="11"/>
      <c r="D61" s="11"/>
      <c r="E61" s="11" t="s">
        <v>53</v>
      </c>
      <c r="F61" s="11"/>
      <c r="G61" s="12">
        <f>ROUND(SUM(G53:G60),5)</f>
        <v>27456.74</v>
      </c>
      <c r="H61" s="12">
        <f>ROUND(SUM(H53:H60),5)</f>
        <v>30800</v>
      </c>
      <c r="I61" s="13">
        <f>SUM(I54:I60:I60)</f>
        <v>33550</v>
      </c>
    </row>
    <row r="62" spans="1:9" s="13" customFormat="1" ht="30" customHeight="1">
      <c r="A62" s="11"/>
      <c r="B62" s="11"/>
      <c r="C62" s="11"/>
      <c r="D62" s="11"/>
      <c r="E62" s="11" t="s">
        <v>54</v>
      </c>
      <c r="F62" s="11"/>
      <c r="G62" s="12"/>
      <c r="H62" s="12"/>
    </row>
    <row r="63" spans="1:9" s="13" customFormat="1" ht="12">
      <c r="A63" s="11"/>
      <c r="B63" s="11"/>
      <c r="C63" s="11"/>
      <c r="D63" s="11"/>
      <c r="E63" s="11"/>
      <c r="F63" s="11" t="s">
        <v>55</v>
      </c>
      <c r="G63" s="12">
        <v>1406</v>
      </c>
      <c r="H63" s="12">
        <v>2800</v>
      </c>
      <c r="I63" s="14">
        <v>2800</v>
      </c>
    </row>
    <row r="64" spans="1:9" s="13" customFormat="1" ht="12">
      <c r="A64" s="11"/>
      <c r="B64" s="11"/>
      <c r="C64" s="11"/>
      <c r="D64" s="11"/>
      <c r="E64" s="11"/>
      <c r="F64" s="11" t="s">
        <v>56</v>
      </c>
      <c r="G64" s="12">
        <v>1376.53</v>
      </c>
      <c r="H64" s="12">
        <v>250</v>
      </c>
      <c r="I64" s="13">
        <v>250</v>
      </c>
    </row>
    <row r="65" spans="1:10" s="13" customFormat="1" ht="12">
      <c r="A65" s="11"/>
      <c r="B65" s="11"/>
      <c r="C65" s="11"/>
      <c r="D65" s="11"/>
      <c r="E65" s="11"/>
      <c r="F65" s="11" t="s">
        <v>57</v>
      </c>
      <c r="G65" s="12">
        <v>508</v>
      </c>
      <c r="H65" s="12">
        <v>1050</v>
      </c>
      <c r="I65" s="14">
        <v>1050</v>
      </c>
    </row>
    <row r="66" spans="1:10" s="13" customFormat="1" ht="12">
      <c r="A66" s="11"/>
      <c r="B66" s="11"/>
      <c r="C66" s="11"/>
      <c r="D66" s="11"/>
      <c r="E66" s="11"/>
      <c r="F66" s="11" t="s">
        <v>58</v>
      </c>
      <c r="G66" s="12">
        <v>479.61</v>
      </c>
      <c r="H66" s="12">
        <v>500</v>
      </c>
      <c r="I66" s="13">
        <v>500</v>
      </c>
    </row>
    <row r="67" spans="1:10" s="13" customFormat="1" ht="12">
      <c r="A67" s="11"/>
      <c r="B67" s="11"/>
      <c r="C67" s="11"/>
      <c r="D67" s="11"/>
      <c r="E67" s="11"/>
      <c r="F67" s="11" t="s">
        <v>59</v>
      </c>
      <c r="G67" s="12">
        <v>600</v>
      </c>
      <c r="H67" s="12">
        <v>600</v>
      </c>
      <c r="I67" s="13">
        <v>500</v>
      </c>
    </row>
    <row r="68" spans="1:10" s="13" customFormat="1" ht="12">
      <c r="A68" s="11"/>
      <c r="B68" s="11"/>
      <c r="C68" s="11"/>
      <c r="D68" s="11"/>
      <c r="E68" s="11"/>
      <c r="F68" s="11" t="s">
        <v>60</v>
      </c>
      <c r="G68" s="12">
        <v>0</v>
      </c>
      <c r="H68" s="12">
        <v>500</v>
      </c>
      <c r="I68" s="13">
        <v>500</v>
      </c>
    </row>
    <row r="69" spans="1:10" s="13" customFormat="1" ht="12">
      <c r="A69" s="11"/>
      <c r="B69" s="11"/>
      <c r="C69" s="11"/>
      <c r="D69" s="11"/>
      <c r="E69" s="11"/>
      <c r="F69" s="11" t="s">
        <v>61</v>
      </c>
      <c r="G69" s="12">
        <v>999.27</v>
      </c>
      <c r="H69" s="12">
        <v>1000</v>
      </c>
      <c r="I69" s="14">
        <v>1000</v>
      </c>
    </row>
    <row r="70" spans="1:10" s="13" customFormat="1" ht="12">
      <c r="A70" s="11"/>
      <c r="B70" s="11"/>
      <c r="C70" s="11"/>
      <c r="D70" s="11"/>
      <c r="E70" s="11"/>
      <c r="F70" s="11" t="s">
        <v>62</v>
      </c>
      <c r="G70" s="12">
        <v>2145.35</v>
      </c>
      <c r="H70" s="12">
        <v>4416.6000000000004</v>
      </c>
      <c r="I70" s="14">
        <v>4000</v>
      </c>
    </row>
    <row r="71" spans="1:10" s="13" customFormat="1" ht="12">
      <c r="A71" s="11"/>
      <c r="B71" s="11"/>
      <c r="C71" s="11"/>
      <c r="D71" s="11"/>
      <c r="E71" s="11"/>
      <c r="F71" s="11" t="s">
        <v>63</v>
      </c>
      <c r="G71" s="12">
        <v>0</v>
      </c>
      <c r="H71" s="12">
        <v>500</v>
      </c>
      <c r="I71" s="13">
        <v>500</v>
      </c>
    </row>
    <row r="72" spans="1:10" s="13" customFormat="1" ht="12">
      <c r="A72" s="11"/>
      <c r="B72" s="11"/>
      <c r="C72" s="11"/>
      <c r="D72" s="11"/>
      <c r="E72" s="11"/>
      <c r="F72" s="11" t="s">
        <v>64</v>
      </c>
      <c r="G72" s="12">
        <v>1750</v>
      </c>
      <c r="H72" s="12">
        <v>2500</v>
      </c>
      <c r="I72" s="14">
        <v>1500</v>
      </c>
      <c r="J72" s="13" t="s">
        <v>86</v>
      </c>
    </row>
    <row r="73" spans="1:10" s="13" customFormat="1" ht="12">
      <c r="A73" s="11"/>
      <c r="B73" s="11"/>
      <c r="C73" s="11"/>
      <c r="D73" s="11"/>
      <c r="E73" s="11"/>
      <c r="F73" s="11" t="s">
        <v>65</v>
      </c>
      <c r="G73" s="12">
        <v>500</v>
      </c>
      <c r="H73" s="12">
        <v>1000</v>
      </c>
      <c r="I73" s="14">
        <v>1000</v>
      </c>
    </row>
    <row r="74" spans="1:10" s="13" customFormat="1" ht="12">
      <c r="A74" s="11"/>
      <c r="B74" s="11"/>
      <c r="C74" s="11"/>
      <c r="D74" s="11"/>
      <c r="E74" s="11"/>
      <c r="F74" s="11" t="s">
        <v>66</v>
      </c>
      <c r="G74" s="12">
        <v>19.96</v>
      </c>
      <c r="H74" s="12">
        <v>500</v>
      </c>
      <c r="I74" s="13">
        <v>500</v>
      </c>
    </row>
    <row r="75" spans="1:10" s="13" customFormat="1" ht="12">
      <c r="A75" s="11"/>
      <c r="B75" s="11"/>
      <c r="C75" s="11"/>
      <c r="D75" s="11"/>
      <c r="E75" s="11"/>
      <c r="F75" s="11" t="s">
        <v>67</v>
      </c>
      <c r="G75" s="12">
        <v>1020.97</v>
      </c>
      <c r="H75" s="12">
        <v>2000</v>
      </c>
      <c r="I75" s="14">
        <v>2200</v>
      </c>
    </row>
    <row r="76" spans="1:10" s="13" customFormat="1" ht="12">
      <c r="A76" s="11"/>
      <c r="B76" s="11"/>
      <c r="C76" s="11"/>
      <c r="D76" s="11"/>
      <c r="E76" s="11"/>
      <c r="F76" s="11" t="s">
        <v>68</v>
      </c>
      <c r="G76" s="12">
        <v>0</v>
      </c>
      <c r="H76" s="12">
        <v>800</v>
      </c>
      <c r="I76" s="13">
        <v>800</v>
      </c>
    </row>
    <row r="77" spans="1:10" s="13" customFormat="1" ht="12">
      <c r="A77" s="11"/>
      <c r="B77" s="11"/>
      <c r="C77" s="11"/>
      <c r="D77" s="11"/>
      <c r="E77" s="11"/>
      <c r="F77" s="11" t="s">
        <v>69</v>
      </c>
      <c r="G77" s="12">
        <v>0</v>
      </c>
      <c r="H77" s="12">
        <v>175</v>
      </c>
      <c r="I77" s="13">
        <v>0</v>
      </c>
    </row>
    <row r="78" spans="1:10" s="13" customFormat="1" ht="12">
      <c r="A78" s="11"/>
      <c r="B78" s="11"/>
      <c r="C78" s="11"/>
      <c r="D78" s="11"/>
      <c r="E78" s="11"/>
      <c r="F78" s="11" t="s">
        <v>70</v>
      </c>
      <c r="G78" s="12">
        <v>0</v>
      </c>
      <c r="H78" s="12">
        <v>0</v>
      </c>
      <c r="I78" s="13">
        <v>0</v>
      </c>
    </row>
    <row r="79" spans="1:10" s="13" customFormat="1" ht="12">
      <c r="A79" s="11"/>
      <c r="B79" s="11"/>
      <c r="C79" s="11"/>
      <c r="D79" s="11"/>
      <c r="E79" s="11" t="s">
        <v>71</v>
      </c>
      <c r="F79" s="11"/>
      <c r="G79" s="12">
        <f>ROUND(SUM(G62:G78),5)</f>
        <v>10805.69</v>
      </c>
      <c r="H79" s="12">
        <f>ROUND(SUM(H62:H78),5)</f>
        <v>18591.599999999999</v>
      </c>
      <c r="I79" s="13">
        <f>SUM(I63:I78:I78)</f>
        <v>17100</v>
      </c>
    </row>
    <row r="80" spans="1:10" s="23" customFormat="1" ht="30" customHeight="1">
      <c r="A80" s="21"/>
      <c r="B80" s="21"/>
      <c r="C80" s="21"/>
      <c r="D80" s="21" t="s">
        <v>72</v>
      </c>
      <c r="E80" s="21"/>
      <c r="F80" s="21"/>
      <c r="G80" s="22">
        <f>ROUND(SUM(G26:G29)+G46+G52+G61+G79,5)</f>
        <v>143671.99</v>
      </c>
      <c r="H80" s="22">
        <f>ROUND(SUM(H26:H29)+H46+H52+H61+H79,5)</f>
        <v>169456</v>
      </c>
      <c r="I80" s="23">
        <f>ROUND(SUM(I26:I29)+I46+I52+I61+I79,5)</f>
        <v>177050</v>
      </c>
    </row>
    <row r="81" spans="1:9" s="26" customFormat="1" ht="30" customHeight="1">
      <c r="A81" s="24"/>
      <c r="B81" s="24"/>
      <c r="C81" s="24"/>
      <c r="D81" s="24"/>
      <c r="E81" s="24"/>
      <c r="F81" s="21" t="s">
        <v>85</v>
      </c>
      <c r="G81" s="25"/>
      <c r="H81" s="25">
        <f>SUM(H25-H80)</f>
        <v>0</v>
      </c>
      <c r="I81" s="26">
        <f>SUM(I25-I80)</f>
        <v>0</v>
      </c>
    </row>
    <row r="82" spans="1:9" ht="30" customHeight="1">
      <c r="A82" s="2"/>
      <c r="B82" s="2"/>
      <c r="C82" s="2"/>
      <c r="D82" s="2"/>
      <c r="E82" s="2"/>
      <c r="F82" s="2"/>
      <c r="G82" s="16"/>
      <c r="H82" s="16"/>
    </row>
    <row r="83" spans="1:9">
      <c r="A83" s="2"/>
      <c r="B83" s="2"/>
      <c r="C83" s="2"/>
      <c r="D83" s="2"/>
      <c r="E83" s="2"/>
      <c r="F83" s="2"/>
      <c r="G83" s="16"/>
      <c r="H83" s="16"/>
    </row>
    <row r="84" spans="1:9">
      <c r="A84" s="2"/>
      <c r="B84" s="2"/>
      <c r="C84" s="2"/>
      <c r="D84" s="2"/>
      <c r="E84" s="2"/>
      <c r="F84" s="2"/>
      <c r="G84" s="16"/>
      <c r="H84" s="16"/>
    </row>
    <row r="85" spans="1:9">
      <c r="A85" s="2"/>
      <c r="B85" s="2"/>
      <c r="C85" s="2"/>
      <c r="D85" s="2"/>
      <c r="E85" s="2"/>
      <c r="F85" s="2"/>
      <c r="G85" s="16"/>
      <c r="H85" s="16"/>
    </row>
    <row r="86" spans="1:9" ht="30" customHeight="1">
      <c r="A86" s="2"/>
      <c r="B86" s="2"/>
      <c r="C86" s="2"/>
      <c r="D86" s="2"/>
      <c r="E86" s="2"/>
      <c r="F86" s="2"/>
      <c r="G86" s="16"/>
      <c r="H86" s="16"/>
    </row>
    <row r="87" spans="1:9" s="18" customFormat="1" ht="30" customHeight="1">
      <c r="A87" s="2"/>
      <c r="B87" s="2"/>
      <c r="C87" s="2"/>
      <c r="D87" s="2"/>
      <c r="E87" s="2"/>
      <c r="F87" s="2"/>
      <c r="G87" s="17"/>
      <c r="H87" s="17"/>
    </row>
  </sheetData>
  <pageMargins left="0.7" right="0.7" top="0.75" bottom="0.75" header="0.25" footer="0.3"/>
  <pageSetup orientation="landscape" horizontalDpi="0" verticalDpi="0"/>
  <headerFooter>
    <oddFooter>&amp;R&amp;"Arial,Bold"&amp;8 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Mende Pattee</cp:lastModifiedBy>
  <cp:lastPrinted>2015-04-21T21:13:01Z</cp:lastPrinted>
  <dcterms:created xsi:type="dcterms:W3CDTF">2015-03-17T02:43:40Z</dcterms:created>
  <dcterms:modified xsi:type="dcterms:W3CDTF">2015-05-04T02:19:55Z</dcterms:modified>
</cp:coreProperties>
</file>